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rokhim.Isroilov.UZAUTO\Desktop\"/>
    </mc:Choice>
  </mc:AlternateContent>
  <xr:revisionPtr revIDLastSave="0" documentId="13_ncr:1_{EFC1D402-496A-4EFE-80FC-A93FE0600097}" xr6:coauthVersionLast="47" xr6:coauthVersionMax="47" xr10:uidLastSave="{00000000-0000-0000-0000-000000000000}"/>
  <bookViews>
    <workbookView xWindow="28680" yWindow="-120" windowWidth="24240" windowHeight="13020" activeTab="2" xr2:uid="{00000000-000D-0000-FFFF-FFFF00000000}"/>
  </bookViews>
  <sheets>
    <sheet name="1-илова" sheetId="4" r:id="rId1"/>
    <sheet name="2-илова" sheetId="1" r:id="rId2"/>
    <sheet name="3-илова" sheetId="3" r:id="rId3"/>
  </sheets>
  <definedNames>
    <definedName name="_xlnm._FilterDatabase" localSheetId="2" hidden="1">'3-илова'!$B$7:$U$28</definedName>
    <definedName name="_xlnm.Print_Area" localSheetId="0">'1-илова'!$A$1:$N$18</definedName>
    <definedName name="_xlnm.Print_Area" localSheetId="1">'2-илова'!$A$1:$Z$15</definedName>
    <definedName name="_xlnm.Print_Area" localSheetId="2">'3-илова'!$A$1:$V$28</definedName>
  </definedNames>
  <calcPr calcId="191029"/>
</workbook>
</file>

<file path=xl/calcChain.xml><?xml version="1.0" encoding="utf-8"?>
<calcChain xmlns="http://schemas.openxmlformats.org/spreadsheetml/2006/main">
  <c r="L14" i="3" l="1"/>
  <c r="L15" i="3"/>
  <c r="L18" i="3"/>
  <c r="L20" i="3"/>
  <c r="L21" i="3"/>
  <c r="L22" i="3"/>
  <c r="L24" i="3"/>
  <c r="L27" i="3"/>
  <c r="L28" i="3"/>
  <c r="L12" i="3"/>
  <c r="M14" i="3"/>
  <c r="M20" i="3"/>
  <c r="M18" i="3"/>
  <c r="M16" i="3"/>
  <c r="M15" i="3"/>
  <c r="M21" i="3"/>
  <c r="M22" i="3"/>
  <c r="M24" i="3"/>
  <c r="M27" i="3"/>
  <c r="M28" i="3"/>
  <c r="M12" i="3"/>
  <c r="D11" i="1" l="1"/>
  <c r="E11" i="1"/>
  <c r="E12" i="1"/>
  <c r="D12" i="1"/>
  <c r="V13" i="1" l="1"/>
  <c r="W13" i="1"/>
  <c r="Y13" i="1" l="1"/>
  <c r="X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 l="1"/>
  <c r="D13" i="1"/>
</calcChain>
</file>

<file path=xl/sharedStrings.xml><?xml version="1.0" encoding="utf-8"?>
<sst xmlns="http://schemas.openxmlformats.org/spreadsheetml/2006/main" count="294" uniqueCount="119">
  <si>
    <t>№</t>
  </si>
  <si>
    <t>Шундан:</t>
  </si>
  <si>
    <t>Электрон дўкон орқали</t>
  </si>
  <si>
    <t>Электрон аукцион орқали</t>
  </si>
  <si>
    <t>Тендер орқали</t>
  </si>
  <si>
    <t xml:space="preserve">Ягона етказиб берувчилар билан </t>
  </si>
  <si>
    <t xml:space="preserve">Сони </t>
  </si>
  <si>
    <t>Суммаси</t>
  </si>
  <si>
    <t>Жами</t>
  </si>
  <si>
    <t>Тўғидан-тўғри</t>
  </si>
  <si>
    <t>Етказиб берувчининг номи</t>
  </si>
  <si>
    <t xml:space="preserve">Шартнома рақами </t>
  </si>
  <si>
    <t>Шартнома тузилган сана</t>
  </si>
  <si>
    <t>Шартнома суммаси</t>
  </si>
  <si>
    <t>Етказиб берувчининг СТИРи</t>
  </si>
  <si>
    <t>Валюта</t>
  </si>
  <si>
    <t>Харид тури</t>
  </si>
  <si>
    <t>2-илова</t>
  </si>
  <si>
    <t>ФИО</t>
  </si>
  <si>
    <t>имзо</t>
  </si>
  <si>
    <t>Шартнома предмети</t>
  </si>
  <si>
    <t>Давлат харидлари бўйича махсус ахборот порталига жойлаштирилган ЛОТ рақами ва санаси</t>
  </si>
  <si>
    <t>Молиялаштириш манбаи</t>
  </si>
  <si>
    <t>Миллий дўкон орқали</t>
  </si>
  <si>
    <t>“Давлат харидлари тўғрисида”ги Қонун</t>
  </si>
  <si>
    <t>Асос: “Давлат харидлари тўғрисида”ги Қонун/ бошқа қарорлар</t>
  </si>
  <si>
    <t>Буюртмачи номи</t>
  </si>
  <si>
    <t>Тел:</t>
  </si>
  <si>
    <t>Ташкилот раҳбари</t>
  </si>
  <si>
    <t>Маъсул шахс:</t>
  </si>
  <si>
    <t>Шартномалар*</t>
  </si>
  <si>
    <t>1-илова</t>
  </si>
  <si>
    <r>
      <t xml:space="preserve">Махсус савдо майдончаларидаги электрон биржа савдолари орқали
</t>
    </r>
    <r>
      <rPr>
        <i/>
        <sz val="10"/>
        <rFont val="Arial"/>
        <family val="2"/>
        <charset val="204"/>
      </rPr>
      <t>(СПОТ,yarmarka.uzex.uz ва бошқалар)</t>
    </r>
  </si>
  <si>
    <r>
      <t xml:space="preserve">Кооперация портали орқали
</t>
    </r>
    <r>
      <rPr>
        <i/>
        <sz val="10"/>
        <rFont val="Arial"/>
        <family val="2"/>
        <charset val="204"/>
      </rPr>
      <t>(cooperation.uz)</t>
    </r>
  </si>
  <si>
    <r>
      <t xml:space="preserve">Шаффоф қурилиш орқали
</t>
    </r>
    <r>
      <rPr>
        <i/>
        <sz val="10"/>
        <rFont val="Arial"/>
        <family val="2"/>
        <charset val="204"/>
      </rPr>
      <t>(tender.mc.uz)</t>
    </r>
  </si>
  <si>
    <t>Ташкилот номи</t>
  </si>
  <si>
    <t>ЖАМИ</t>
  </si>
  <si>
    <t>шундан</t>
  </si>
  <si>
    <t>инвестиция дастурлари доирасида</t>
  </si>
  <si>
    <t>жорий хўжалик фаолияти доирасида</t>
  </si>
  <si>
    <t>сони</t>
  </si>
  <si>
    <t>суммаси</t>
  </si>
  <si>
    <t>шундан, импорт</t>
  </si>
  <si>
    <t>сўм эквивалентида</t>
  </si>
  <si>
    <t>3-илова</t>
  </si>
  <si>
    <r>
      <t xml:space="preserve">Платформа номи 
</t>
    </r>
    <r>
      <rPr>
        <i/>
        <sz val="10"/>
        <color rgb="FF000000"/>
        <rFont val="Arial"/>
        <family val="2"/>
        <charset val="204"/>
      </rPr>
      <t>(xarid.uzex.uz, xt-xarid.uz, cooperation.uz, tender.mc.uz, yarmarka.uzex.uz ва бошқалар )</t>
    </r>
  </si>
  <si>
    <t>* 1,2 ва 3-иловалардаги шартнома сони ва сўммалари бир бирига мос бўлиши лозим</t>
  </si>
  <si>
    <t>Инвестиция дастурлари/ жорий хўжалик фаолияти доирасида</t>
  </si>
  <si>
    <t>Амалга оширилган тўлов</t>
  </si>
  <si>
    <t>Ўз маблағи ҳисобидан</t>
  </si>
  <si>
    <t>ООО ASSESSMENT CENTER</t>
  </si>
  <si>
    <t>KSB SOFT MCHJ</t>
  </si>
  <si>
    <t>"APEX INSURANCE" AKSIYADORLIK JAMIYATI</t>
  </si>
  <si>
    <t>ООО UNICON-SOFT</t>
  </si>
  <si>
    <t>"OTEL O'ZBEKISTON" MAS'ULIYATI CHEKLANGAN JAMIYAT</t>
  </si>
  <si>
    <t>"CLINIC PRO" MAS'ULIYATI CHEKLANGAN JAMIYAT</t>
  </si>
  <si>
    <t>UZS</t>
  </si>
  <si>
    <t>Электрон дўкон</t>
  </si>
  <si>
    <t>xarid.uzex.uz</t>
  </si>
  <si>
    <t>cooperation.uz</t>
  </si>
  <si>
    <t>etender.uzex.uz</t>
  </si>
  <si>
    <t>Хизмат кўрсатиш</t>
  </si>
  <si>
    <t>Товарлар</t>
  </si>
  <si>
    <t xml:space="preserve">27.09.2018 санадаги ПҚ-3953 </t>
  </si>
  <si>
    <t>Ягона етказиб берувчилар рўйҳати</t>
  </si>
  <si>
    <t xml:space="preserve">Маъсул шахс: </t>
  </si>
  <si>
    <t>"Ўзавтосаноат" АЖ  томонидан 2023 йил 1 январдан 31 мартга қадар харид қилиш тартиб-таомили натижаларига кўра тузилган шартномлар тўғрисида
МАЪЛУМОТ</t>
  </si>
  <si>
    <t>"Ўзавтосаноат" АЖ  томонидан 2023 йил 1 январдан 31 мартга қадар харид қилиш тартиб-таомиллари турларига кўра тузилган шартномлар тўғрисида
МАЪЛУМОТ</t>
  </si>
  <si>
    <t>"Ўзавтосаноат" АЖ  томонидан 2023 йил 1 январдан 31 мартга қадар амалга оширилган давлат харидлари тўғрисида
МАЪЛУМОТ</t>
  </si>
  <si>
    <t>"TOTAL ESTIMATE" mas`uliyati cheklangan jamiyati</t>
  </si>
  <si>
    <t>№231210081399575</t>
  </si>
  <si>
    <t>SOLIH IN TRADE SHOP MCHJ</t>
  </si>
  <si>
    <t xml:space="preserve">309956211	</t>
  </si>
  <si>
    <t>№231210081379736</t>
  </si>
  <si>
    <t>И.П.Абдуллаев Саидмурод Саидкузи Угли</t>
  </si>
  <si>
    <t>№231210081301060</t>
  </si>
  <si>
    <t>№231210081332672</t>
  </si>
  <si>
    <t>ООО HEL-DEN</t>
  </si>
  <si>
    <t>ООО ALPHA CLEANING</t>
  </si>
  <si>
    <t>№231210081308162</t>
  </si>
  <si>
    <t>№231210081210440</t>
  </si>
  <si>
    <t>№231210081243847</t>
  </si>
  <si>
    <t>№231210081224875</t>
  </si>
  <si>
    <t>XB FINANSE KONSULTING MCHJ AUD</t>
  </si>
  <si>
    <t>№231210081325006</t>
  </si>
  <si>
    <t>ROBOTOTECH MCHJ</t>
  </si>
  <si>
    <t>№23121007165787</t>
  </si>
  <si>
    <t xml:space="preserve">Электрон аукцион </t>
  </si>
  <si>
    <t>0123/132-Г</t>
  </si>
  <si>
    <t>№231200371521383</t>
  </si>
  <si>
    <t>0220/4002/1/2300034</t>
  </si>
  <si>
    <t>№231200231521115</t>
  </si>
  <si>
    <t>ОБЩЕСТВО С ОГРАНИЧЕННОЙ ОТВЕТСТВЕННОСТЬЮ "NORMA "</t>
  </si>
  <si>
    <t>№231200361520905</t>
  </si>
  <si>
    <t>221020А</t>
  </si>
  <si>
    <t>"ASIA INSURANCE SUG`URTA KOMPANIYASI" AKSIYADORLIK JAMIYATI</t>
  </si>
  <si>
    <t>AI 18299-00/10/00</t>
  </si>
  <si>
    <t>№231200371519749</t>
  </si>
  <si>
    <t>ОАО Узбекистон почтаси</t>
  </si>
  <si>
    <t>№231200101464979</t>
  </si>
  <si>
    <t>1-здрав</t>
  </si>
  <si>
    <t>№231200681449111</t>
  </si>
  <si>
    <t>5339-2023/IJRO</t>
  </si>
  <si>
    <t>№231200101314243</t>
  </si>
  <si>
    <t>23-16</t>
  </si>
  <si>
    <t>№23120012226591</t>
  </si>
  <si>
    <t>Элетрон энг яхши таклифларни танлаш</t>
  </si>
  <si>
    <t>ЧП CZK TECHNOPOLIS</t>
  </si>
  <si>
    <t>№23120012227359</t>
  </si>
  <si>
    <t>Электрон кооперация портали</t>
  </si>
  <si>
    <t>ООО AKTASH WATER</t>
  </si>
  <si>
    <t>№157295</t>
  </si>
  <si>
    <t>№157276</t>
  </si>
  <si>
    <t>Энг яхши таклифларни танлаш</t>
  </si>
  <si>
    <t>Буюртма санаси</t>
  </si>
  <si>
    <t>Шартнома бажарилган сана</t>
  </si>
  <si>
    <t xml:space="preserve">йил давомида </t>
  </si>
  <si>
    <t>Шартнома бўйича муддат</t>
  </si>
  <si>
    <t>Бажарилиш муддати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</si>
</sst>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\ _₽_-;\-* #,##0\ _₽_-;_-* &quot;-&quot;??\ _₽_-;_-@_-"/>
    <numFmt numFmtId="167" formatCode="#,##0.0"/>
    <numFmt numFmtId="168" formatCode="_(* #,##0_);_(* \(#,##0\);_(* &quot;-&quot;_);_(@_)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9" fillId="0" borderId="0" xfId="0" applyNumberFormat="1" applyFont="1"/>
    <xf numFmtId="167" fontId="7" fillId="0" borderId="11" xfId="0" applyNumberFormat="1" applyFont="1" applyBorder="1" applyAlignment="1">
      <alignment horizontal="center" vertical="center" wrapText="1"/>
    </xf>
    <xf numFmtId="0" fontId="6" fillId="0" borderId="27" xfId="1" applyNumberFormat="1" applyFont="1" applyBorder="1" applyAlignment="1">
      <alignment vertical="center"/>
    </xf>
    <xf numFmtId="166" fontId="6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29" xfId="0" applyFont="1" applyBorder="1" applyAlignment="1">
      <alignment horizontal="center" vertical="center" wrapText="1"/>
    </xf>
    <xf numFmtId="167" fontId="6" fillId="0" borderId="30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167" fontId="7" fillId="0" borderId="12" xfId="0" applyNumberFormat="1" applyFont="1" applyBorder="1" applyAlignment="1">
      <alignment horizontal="center" vertical="center" wrapText="1"/>
    </xf>
    <xf numFmtId="166" fontId="4" fillId="0" borderId="36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166" fontId="6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1" applyNumberFormat="1" applyFont="1" applyBorder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0" fontId="4" fillId="0" borderId="39" xfId="0" applyFont="1" applyBorder="1"/>
    <xf numFmtId="0" fontId="4" fillId="0" borderId="40" xfId="0" applyFont="1" applyBorder="1"/>
    <xf numFmtId="0" fontId="4" fillId="0" borderId="41" xfId="0" applyFont="1" applyBorder="1"/>
    <xf numFmtId="0" fontId="6" fillId="0" borderId="11" xfId="0" applyFont="1" applyBorder="1" applyAlignment="1">
      <alignment horizontal="center" vertical="center"/>
    </xf>
    <xf numFmtId="164" fontId="17" fillId="0" borderId="11" xfId="2" applyFont="1" applyBorder="1" applyAlignment="1">
      <alignment horizontal="center" vertical="center"/>
    </xf>
    <xf numFmtId="164" fontId="17" fillId="0" borderId="12" xfId="2" applyFont="1" applyBorder="1" applyAlignment="1">
      <alignment horizontal="center" vertical="center"/>
    </xf>
    <xf numFmtId="0" fontId="15" fillId="0" borderId="0" xfId="0" applyFont="1"/>
    <xf numFmtId="164" fontId="7" fillId="0" borderId="7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6" fillId="0" borderId="43" xfId="1" applyNumberFormat="1" applyFont="1" applyBorder="1" applyAlignment="1">
      <alignment horizontal="center" vertical="center"/>
    </xf>
    <xf numFmtId="0" fontId="6" fillId="0" borderId="16" xfId="1" applyNumberFormat="1" applyFont="1" applyBorder="1" applyAlignment="1">
      <alignment horizontal="center" vertical="center"/>
    </xf>
    <xf numFmtId="0" fontId="11" fillId="0" borderId="0" xfId="0" applyFont="1"/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44" xfId="3" applyFont="1" applyBorder="1" applyAlignment="1">
      <alignment horizontal="center" vertical="center"/>
    </xf>
    <xf numFmtId="0" fontId="20" fillId="0" borderId="1" xfId="3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 wrapText="1"/>
    </xf>
    <xf numFmtId="0" fontId="19" fillId="0" borderId="44" xfId="3" quotePrefix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19" fillId="0" borderId="1" xfId="3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" fontId="4" fillId="0" borderId="13" xfId="2" applyNumberFormat="1" applyFont="1" applyBorder="1" applyAlignment="1">
      <alignment horizontal="center" vertical="center"/>
    </xf>
    <xf numFmtId="168" fontId="21" fillId="0" borderId="13" xfId="3" applyNumberFormat="1" applyFont="1" applyBorder="1" applyAlignment="1">
      <alignment horizontal="center" vertical="center"/>
    </xf>
    <xf numFmtId="167" fontId="4" fillId="0" borderId="13" xfId="2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19" fillId="0" borderId="1" xfId="3" quotePrefix="1" applyFont="1" applyBorder="1" applyAlignment="1">
      <alignment horizontal="center" vertical="center"/>
    </xf>
    <xf numFmtId="0" fontId="20" fillId="0" borderId="44" xfId="0" quotePrefix="1" applyFont="1" applyBorder="1" applyAlignment="1">
      <alignment horizontal="center" vertical="center" wrapText="1"/>
    </xf>
    <xf numFmtId="3" fontId="16" fillId="0" borderId="0" xfId="0" applyNumberFormat="1" applyFont="1"/>
    <xf numFmtId="1" fontId="9" fillId="0" borderId="0" xfId="0" applyNumberFormat="1" applyFont="1"/>
    <xf numFmtId="1" fontId="5" fillId="0" borderId="0" xfId="0" applyNumberFormat="1" applyFont="1" applyAlignment="1">
      <alignment horizontal="center" wrapText="1"/>
    </xf>
    <xf numFmtId="1" fontId="12" fillId="0" borderId="13" xfId="0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7" fillId="0" borderId="1" xfId="2" applyFont="1" applyBorder="1" applyAlignment="1">
      <alignment horizontal="center" vertical="center"/>
    </xf>
    <xf numFmtId="164" fontId="17" fillId="0" borderId="10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1" xfId="2" applyFont="1" applyBorder="1" applyAlignment="1">
      <alignment horizontal="center" vertical="center"/>
    </xf>
    <xf numFmtId="164" fontId="6" fillId="0" borderId="11" xfId="2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">
    <cellStyle name="Обычный" xfId="0" builtinId="0"/>
    <cellStyle name="Обычный 2 4" xfId="3" xr:uid="{1333D3A4-A72B-4F57-A8BE-6830AFBE737B}"/>
    <cellStyle name="Финансовый" xfId="1" builtinId="3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8"/>
  <sheetViews>
    <sheetView view="pageBreakPreview" zoomScaleNormal="100" zoomScaleSheetLayoutView="100" workbookViewId="0">
      <selection activeCell="M10" sqref="M10"/>
    </sheetView>
  </sheetViews>
  <sheetFormatPr defaultColWidth="9.1796875" defaultRowHeight="14" x14ac:dyDescent="0.3"/>
  <cols>
    <col min="1" max="1" width="0.81640625" style="5" customWidth="1"/>
    <col min="2" max="2" width="4.26953125" style="5" customWidth="1"/>
    <col min="3" max="3" width="25.54296875" style="5" hidden="1" customWidth="1"/>
    <col min="4" max="4" width="10" style="5" customWidth="1"/>
    <col min="5" max="5" width="19.7265625" style="5" customWidth="1"/>
    <col min="6" max="6" width="10" style="5" customWidth="1"/>
    <col min="7" max="7" width="19.7265625" style="5" customWidth="1"/>
    <col min="8" max="8" width="10" style="5" customWidth="1"/>
    <col min="9" max="9" width="19.7265625" style="5" customWidth="1"/>
    <col min="10" max="10" width="10" style="5" customWidth="1"/>
    <col min="11" max="11" width="19.7265625" style="5" customWidth="1"/>
    <col min="12" max="12" width="10" style="5" customWidth="1"/>
    <col min="13" max="13" width="19.7265625" style="5" customWidth="1"/>
    <col min="14" max="14" width="0.81640625" style="5" customWidth="1"/>
    <col min="15" max="16384" width="9.1796875" style="5"/>
  </cols>
  <sheetData>
    <row r="1" spans="2:13" ht="34.5" customHeight="1" x14ac:dyDescent="0.3">
      <c r="L1" s="81" t="s">
        <v>31</v>
      </c>
      <c r="M1" s="81"/>
    </row>
    <row r="2" spans="2:13" ht="63.75" customHeight="1" x14ac:dyDescent="0.3">
      <c r="B2" s="85" t="s">
        <v>66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4" spans="2:13" ht="15.75" customHeight="1" thickBot="1" x14ac:dyDescent="0.4">
      <c r="L4" s="86" t="s">
        <v>43</v>
      </c>
      <c r="M4" s="86"/>
    </row>
    <row r="5" spans="2:13" ht="19.5" customHeight="1" x14ac:dyDescent="0.3">
      <c r="B5" s="42"/>
      <c r="C5" s="87" t="s">
        <v>35</v>
      </c>
      <c r="D5" s="90" t="s">
        <v>36</v>
      </c>
      <c r="E5" s="90"/>
      <c r="F5" s="92" t="s">
        <v>37</v>
      </c>
      <c r="G5" s="92"/>
      <c r="H5" s="92"/>
      <c r="I5" s="92"/>
      <c r="J5" s="92"/>
      <c r="K5" s="92"/>
      <c r="L5" s="92"/>
      <c r="M5" s="93"/>
    </row>
    <row r="6" spans="2:13" ht="19.5" customHeight="1" x14ac:dyDescent="0.3">
      <c r="B6" s="43"/>
      <c r="C6" s="88"/>
      <c r="D6" s="91"/>
      <c r="E6" s="91"/>
      <c r="F6" s="91" t="s">
        <v>38</v>
      </c>
      <c r="G6" s="91"/>
      <c r="H6" s="91"/>
      <c r="I6" s="91"/>
      <c r="J6" s="91" t="s">
        <v>39</v>
      </c>
      <c r="K6" s="91"/>
      <c r="L6" s="91"/>
      <c r="M6" s="94"/>
    </row>
    <row r="7" spans="2:13" ht="28.5" customHeight="1" x14ac:dyDescent="0.3">
      <c r="B7" s="43"/>
      <c r="C7" s="88"/>
      <c r="D7" s="91"/>
      <c r="E7" s="91"/>
      <c r="F7" s="95" t="s">
        <v>40</v>
      </c>
      <c r="G7" s="95" t="s">
        <v>41</v>
      </c>
      <c r="H7" s="83" t="s">
        <v>42</v>
      </c>
      <c r="I7" s="83"/>
      <c r="J7" s="95" t="s">
        <v>40</v>
      </c>
      <c r="K7" s="95" t="s">
        <v>41</v>
      </c>
      <c r="L7" s="83" t="s">
        <v>42</v>
      </c>
      <c r="M7" s="84"/>
    </row>
    <row r="8" spans="2:13" ht="28.5" customHeight="1" thickBot="1" x14ac:dyDescent="0.35">
      <c r="B8" s="44"/>
      <c r="C8" s="89"/>
      <c r="D8" s="45" t="s">
        <v>40</v>
      </c>
      <c r="E8" s="45" t="s">
        <v>41</v>
      </c>
      <c r="F8" s="96"/>
      <c r="G8" s="96"/>
      <c r="H8" s="46" t="s">
        <v>40</v>
      </c>
      <c r="I8" s="46" t="s">
        <v>41</v>
      </c>
      <c r="J8" s="96"/>
      <c r="K8" s="96"/>
      <c r="L8" s="46" t="s">
        <v>40</v>
      </c>
      <c r="M8" s="47" t="s">
        <v>41</v>
      </c>
    </row>
    <row r="9" spans="2:13" ht="33" customHeight="1" thickBot="1" x14ac:dyDescent="0.35">
      <c r="B9" s="64">
        <v>1</v>
      </c>
      <c r="C9" s="65"/>
      <c r="D9" s="66">
        <v>23</v>
      </c>
      <c r="E9" s="67">
        <v>871993294</v>
      </c>
      <c r="F9" s="66">
        <v>0</v>
      </c>
      <c r="G9" s="68">
        <v>0</v>
      </c>
      <c r="H9" s="66">
        <v>0</v>
      </c>
      <c r="I9" s="68">
        <v>0</v>
      </c>
      <c r="J9" s="66">
        <v>23</v>
      </c>
      <c r="K9" s="67">
        <v>871993294</v>
      </c>
      <c r="L9" s="66">
        <v>0</v>
      </c>
      <c r="M9" s="67">
        <v>0</v>
      </c>
    </row>
    <row r="10" spans="2:13" ht="21.75" customHeight="1" x14ac:dyDescent="0.3">
      <c r="B10" s="79" t="s">
        <v>46</v>
      </c>
      <c r="C10" s="79"/>
      <c r="D10" s="79"/>
      <c r="E10" s="79"/>
      <c r="F10" s="79"/>
      <c r="G10" s="79"/>
      <c r="H10" s="79"/>
      <c r="I10" s="79"/>
      <c r="K10" s="41"/>
    </row>
    <row r="11" spans="2:13" x14ac:dyDescent="0.3">
      <c r="K11" s="41"/>
    </row>
    <row r="13" spans="2:13" x14ac:dyDescent="0.3">
      <c r="D13" s="6" t="s">
        <v>28</v>
      </c>
      <c r="F13" s="82"/>
      <c r="G13" s="82"/>
      <c r="H13" s="6"/>
      <c r="I13" s="82"/>
      <c r="J13" s="82"/>
    </row>
    <row r="14" spans="2:13" ht="14.5" x14ac:dyDescent="0.35">
      <c r="E14" s="6"/>
      <c r="F14" s="80" t="s">
        <v>19</v>
      </c>
      <c r="G14" s="80"/>
      <c r="H14" s="6"/>
      <c r="I14" s="81" t="s">
        <v>18</v>
      </c>
      <c r="J14" s="81"/>
    </row>
    <row r="16" spans="2:13" x14ac:dyDescent="0.3">
      <c r="C16" s="48" t="s">
        <v>29</v>
      </c>
    </row>
    <row r="17" spans="3:4" ht="14.5" x14ac:dyDescent="0.35">
      <c r="C17" s="48" t="s">
        <v>27</v>
      </c>
      <c r="D17" s="53" t="s">
        <v>65</v>
      </c>
    </row>
    <row r="18" spans="3:4" ht="14.5" x14ac:dyDescent="0.35">
      <c r="D18" s="53" t="s">
        <v>27</v>
      </c>
    </row>
  </sheetData>
  <mergeCells count="19">
    <mergeCell ref="L1:M1"/>
    <mergeCell ref="L7:M7"/>
    <mergeCell ref="B2:M2"/>
    <mergeCell ref="L4:M4"/>
    <mergeCell ref="C5:C8"/>
    <mergeCell ref="D5:E7"/>
    <mergeCell ref="F5:M5"/>
    <mergeCell ref="F6:I6"/>
    <mergeCell ref="J6:M6"/>
    <mergeCell ref="F7:F8"/>
    <mergeCell ref="G7:G8"/>
    <mergeCell ref="H7:I7"/>
    <mergeCell ref="J7:J8"/>
    <mergeCell ref="K7:K8"/>
    <mergeCell ref="B10:I10"/>
    <mergeCell ref="F14:G14"/>
    <mergeCell ref="I14:J14"/>
    <mergeCell ref="F13:G13"/>
    <mergeCell ref="I13:J13"/>
  </mergeCells>
  <printOptions horizontalCentered="1"/>
  <pageMargins left="0" right="0" top="0.59055118110236227" bottom="0" header="0" footer="0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5"/>
  <sheetViews>
    <sheetView view="pageBreakPreview" zoomScale="85" zoomScaleNormal="100" zoomScaleSheetLayoutView="85" workbookViewId="0">
      <pane xSplit="5" ySplit="10" topLeftCell="F11" activePane="bottomRight" state="frozen"/>
      <selection pane="topRight" activeCell="F1" sqref="F1"/>
      <selection pane="bottomLeft" activeCell="A9" sqref="A9"/>
      <selection pane="bottomRight" activeCell="E18" sqref="E18"/>
    </sheetView>
  </sheetViews>
  <sheetFormatPr defaultColWidth="9.1796875" defaultRowHeight="14" x14ac:dyDescent="0.3"/>
  <cols>
    <col min="1" max="1" width="0.81640625" style="5" customWidth="1"/>
    <col min="2" max="2" width="2.81640625" style="5" bestFit="1" customWidth="1"/>
    <col min="3" max="3" width="28.1796875" style="12" hidden="1" customWidth="1"/>
    <col min="4" max="4" width="9.7265625" style="5" customWidth="1"/>
    <col min="5" max="5" width="20.1796875" style="5" customWidth="1"/>
    <col min="6" max="6" width="9.1796875" style="5"/>
    <col min="7" max="7" width="19" style="20" customWidth="1"/>
    <col min="8" max="8" width="11.26953125" style="5" customWidth="1"/>
    <col min="9" max="9" width="19" style="20" customWidth="1"/>
    <col min="10" max="10" width="9.1796875" style="5"/>
    <col min="11" max="11" width="19" style="20" customWidth="1"/>
    <col min="12" max="12" width="11.26953125" style="5" customWidth="1"/>
    <col min="13" max="13" width="19" style="20" customWidth="1"/>
    <col min="14" max="14" width="11.26953125" style="5" customWidth="1"/>
    <col min="15" max="15" width="19" style="20" customWidth="1"/>
    <col min="16" max="16" width="11.26953125" style="5" customWidth="1"/>
    <col min="17" max="17" width="19" style="20" customWidth="1"/>
    <col min="18" max="18" width="9.1796875" style="5"/>
    <col min="19" max="19" width="19" style="20" customWidth="1"/>
    <col min="20" max="20" width="11.26953125" style="5" customWidth="1"/>
    <col min="21" max="21" width="19" style="20" customWidth="1"/>
    <col min="22" max="22" width="11.26953125" style="5" customWidth="1"/>
    <col min="23" max="23" width="19" style="20" customWidth="1"/>
    <col min="24" max="24" width="11.453125" style="5" customWidth="1"/>
    <col min="25" max="25" width="19" style="20" customWidth="1"/>
    <col min="26" max="26" width="0.81640625" style="5" customWidth="1"/>
    <col min="27" max="16384" width="9.1796875" style="5"/>
  </cols>
  <sheetData>
    <row r="2" spans="2:25" ht="14.5" x14ac:dyDescent="0.3">
      <c r="X2" s="81" t="s">
        <v>17</v>
      </c>
      <c r="Y2" s="81"/>
    </row>
    <row r="3" spans="2:25" x14ac:dyDescent="0.3">
      <c r="B3" s="1"/>
      <c r="C3" s="15"/>
      <c r="D3" s="2"/>
      <c r="E3" s="2"/>
      <c r="F3" s="2"/>
      <c r="G3" s="18"/>
      <c r="H3" s="2"/>
      <c r="I3" s="18"/>
      <c r="J3" s="2"/>
      <c r="K3" s="18"/>
      <c r="L3" s="2"/>
      <c r="M3" s="18"/>
      <c r="N3" s="2"/>
      <c r="O3" s="18"/>
      <c r="P3" s="2"/>
      <c r="Q3" s="18"/>
      <c r="R3" s="2"/>
      <c r="T3" s="2"/>
      <c r="U3" s="18"/>
      <c r="V3" s="2"/>
      <c r="W3" s="18"/>
      <c r="X3" s="2"/>
      <c r="Y3" s="18"/>
    </row>
    <row r="4" spans="2:25" ht="48" customHeight="1" x14ac:dyDescent="0.3">
      <c r="B4" s="110" t="s">
        <v>67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2:25" ht="15.5" x14ac:dyDescent="0.3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2:25" ht="15.5" x14ac:dyDescent="0.3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2:25" s="37" customFormat="1" ht="28.5" customHeight="1" thickBot="1" x14ac:dyDescent="0.4">
      <c r="B7" s="1"/>
      <c r="C7" s="15"/>
      <c r="D7" s="2"/>
      <c r="E7" s="2"/>
      <c r="F7" s="2"/>
      <c r="G7" s="18"/>
      <c r="H7" s="2"/>
      <c r="I7" s="18"/>
      <c r="J7" s="2"/>
      <c r="K7" s="18"/>
      <c r="L7" s="2"/>
      <c r="M7" s="18"/>
      <c r="N7" s="2"/>
      <c r="O7" s="18"/>
      <c r="P7" s="2"/>
      <c r="Q7" s="18"/>
      <c r="R7" s="2"/>
      <c r="S7" s="18"/>
      <c r="T7" s="2"/>
      <c r="U7" s="18"/>
      <c r="V7" s="2"/>
      <c r="W7" s="18"/>
      <c r="X7" s="107" t="s">
        <v>43</v>
      </c>
      <c r="Y7" s="107"/>
    </row>
    <row r="8" spans="2:25" ht="15" customHeight="1" x14ac:dyDescent="0.3">
      <c r="B8" s="87" t="s">
        <v>0</v>
      </c>
      <c r="C8" s="104" t="s">
        <v>26</v>
      </c>
      <c r="D8" s="100" t="s">
        <v>30</v>
      </c>
      <c r="E8" s="101"/>
      <c r="F8" s="112" t="s">
        <v>1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4"/>
    </row>
    <row r="9" spans="2:25" ht="80.25" customHeight="1" x14ac:dyDescent="0.3">
      <c r="B9" s="88"/>
      <c r="C9" s="105"/>
      <c r="D9" s="102"/>
      <c r="E9" s="103"/>
      <c r="F9" s="111" t="s">
        <v>2</v>
      </c>
      <c r="G9" s="108"/>
      <c r="H9" s="97" t="s">
        <v>23</v>
      </c>
      <c r="I9" s="108"/>
      <c r="J9" s="97" t="s">
        <v>3</v>
      </c>
      <c r="K9" s="108"/>
      <c r="L9" s="97" t="s">
        <v>33</v>
      </c>
      <c r="M9" s="108"/>
      <c r="N9" s="97" t="s">
        <v>34</v>
      </c>
      <c r="O9" s="98"/>
      <c r="P9" s="97" t="s">
        <v>32</v>
      </c>
      <c r="Q9" s="98"/>
      <c r="R9" s="97" t="s">
        <v>113</v>
      </c>
      <c r="S9" s="108"/>
      <c r="T9" s="97" t="s">
        <v>4</v>
      </c>
      <c r="U9" s="108"/>
      <c r="V9" s="97" t="s">
        <v>5</v>
      </c>
      <c r="W9" s="108"/>
      <c r="X9" s="97" t="s">
        <v>9</v>
      </c>
      <c r="Y9" s="109"/>
    </row>
    <row r="10" spans="2:25" ht="21.75" customHeight="1" thickBot="1" x14ac:dyDescent="0.35">
      <c r="B10" s="89"/>
      <c r="C10" s="106"/>
      <c r="D10" s="17" t="s">
        <v>6</v>
      </c>
      <c r="E10" s="30" t="s">
        <v>7</v>
      </c>
      <c r="F10" s="32" t="s">
        <v>6</v>
      </c>
      <c r="G10" s="21" t="s">
        <v>7</v>
      </c>
      <c r="H10" s="17" t="s">
        <v>6</v>
      </c>
      <c r="I10" s="21" t="s">
        <v>7</v>
      </c>
      <c r="J10" s="17" t="s">
        <v>6</v>
      </c>
      <c r="K10" s="21" t="s">
        <v>7</v>
      </c>
      <c r="L10" s="17" t="s">
        <v>6</v>
      </c>
      <c r="M10" s="21" t="s">
        <v>7</v>
      </c>
      <c r="N10" s="17" t="s">
        <v>6</v>
      </c>
      <c r="O10" s="21" t="s">
        <v>7</v>
      </c>
      <c r="P10" s="17" t="s">
        <v>6</v>
      </c>
      <c r="Q10" s="21" t="s">
        <v>7</v>
      </c>
      <c r="R10" s="17" t="s">
        <v>6</v>
      </c>
      <c r="S10" s="21" t="s">
        <v>7</v>
      </c>
      <c r="T10" s="17" t="s">
        <v>6</v>
      </c>
      <c r="U10" s="21" t="s">
        <v>7</v>
      </c>
      <c r="V10" s="17" t="s">
        <v>6</v>
      </c>
      <c r="W10" s="21" t="s">
        <v>7</v>
      </c>
      <c r="X10" s="17" t="s">
        <v>6</v>
      </c>
      <c r="Y10" s="33" t="s">
        <v>7</v>
      </c>
    </row>
    <row r="11" spans="2:25" ht="36.75" customHeight="1" x14ac:dyDescent="0.3">
      <c r="B11" s="51">
        <v>1</v>
      </c>
      <c r="C11" s="49"/>
      <c r="D11" s="16">
        <f>SUM(F11,J11,L11,R11,V11,X11)</f>
        <v>23</v>
      </c>
      <c r="E11" s="16">
        <f>+G11+I11+K11+M11+S11+U11+W11+Y11+O11+Q11</f>
        <v>871993294</v>
      </c>
      <c r="F11" s="16">
        <v>11</v>
      </c>
      <c r="G11" s="16">
        <v>87545425</v>
      </c>
      <c r="H11" s="16"/>
      <c r="I11" s="16"/>
      <c r="J11" s="16">
        <v>1</v>
      </c>
      <c r="K11" s="16">
        <v>9504000</v>
      </c>
      <c r="L11" s="16">
        <v>2</v>
      </c>
      <c r="M11" s="16">
        <v>6120000</v>
      </c>
      <c r="N11" s="16"/>
      <c r="O11" s="16"/>
      <c r="P11" s="16"/>
      <c r="Q11" s="16"/>
      <c r="R11" s="16">
        <v>2</v>
      </c>
      <c r="S11" s="16">
        <v>591842720</v>
      </c>
      <c r="T11" s="16"/>
      <c r="U11" s="16"/>
      <c r="V11" s="16">
        <v>1</v>
      </c>
      <c r="W11" s="16">
        <v>2040000</v>
      </c>
      <c r="X11" s="16">
        <v>6</v>
      </c>
      <c r="Y11" s="16">
        <v>174941149</v>
      </c>
    </row>
    <row r="12" spans="2:25" ht="36.75" customHeight="1" thickBot="1" x14ac:dyDescent="0.35">
      <c r="B12" s="52">
        <v>2</v>
      </c>
      <c r="C12" s="50"/>
      <c r="D12" s="3">
        <f>+F12+H12+J12+L12+R12+T12+V12+X12+N12+P12</f>
        <v>0</v>
      </c>
      <c r="E12" s="3">
        <f>+G12+I12+K12+M12+S12+U12+W12+Y12+O12+Q12</f>
        <v>0</v>
      </c>
      <c r="F12" s="34"/>
      <c r="G12" s="19"/>
      <c r="H12" s="4"/>
      <c r="I12" s="19"/>
      <c r="J12" s="3"/>
      <c r="K12" s="19"/>
      <c r="L12" s="4"/>
      <c r="M12" s="19"/>
      <c r="N12" s="4"/>
      <c r="O12" s="19"/>
      <c r="P12" s="4"/>
      <c r="Q12" s="19"/>
      <c r="R12" s="3"/>
      <c r="S12" s="19"/>
      <c r="T12" s="4"/>
      <c r="U12" s="19"/>
      <c r="V12" s="4"/>
      <c r="W12" s="19"/>
      <c r="X12" s="4"/>
      <c r="Y12" s="35"/>
    </row>
    <row r="13" spans="2:25" ht="36.75" customHeight="1" thickBot="1" x14ac:dyDescent="0.35">
      <c r="B13" s="22"/>
      <c r="C13" s="27" t="s">
        <v>8</v>
      </c>
      <c r="D13" s="23">
        <f t="shared" ref="D13:Y13" si="0">+SUM(D11:D12)</f>
        <v>23</v>
      </c>
      <c r="E13" s="31">
        <f t="shared" si="0"/>
        <v>871993294</v>
      </c>
      <c r="F13" s="36">
        <f t="shared" si="0"/>
        <v>11</v>
      </c>
      <c r="G13" s="24">
        <f t="shared" si="0"/>
        <v>87545425</v>
      </c>
      <c r="H13" s="23">
        <f t="shared" si="0"/>
        <v>0</v>
      </c>
      <c r="I13" s="24">
        <f t="shared" si="0"/>
        <v>0</v>
      </c>
      <c r="J13" s="23">
        <f t="shared" si="0"/>
        <v>1</v>
      </c>
      <c r="K13" s="24">
        <f t="shared" si="0"/>
        <v>9504000</v>
      </c>
      <c r="L13" s="23">
        <f t="shared" si="0"/>
        <v>2</v>
      </c>
      <c r="M13" s="24">
        <f t="shared" si="0"/>
        <v>6120000</v>
      </c>
      <c r="N13" s="23">
        <f t="shared" si="0"/>
        <v>0</v>
      </c>
      <c r="O13" s="24">
        <f t="shared" si="0"/>
        <v>0</v>
      </c>
      <c r="P13" s="23">
        <f t="shared" si="0"/>
        <v>0</v>
      </c>
      <c r="Q13" s="24">
        <f t="shared" si="0"/>
        <v>0</v>
      </c>
      <c r="R13" s="23">
        <f t="shared" si="0"/>
        <v>2</v>
      </c>
      <c r="S13" s="24">
        <f t="shared" si="0"/>
        <v>591842720</v>
      </c>
      <c r="T13" s="23">
        <f t="shared" si="0"/>
        <v>0</v>
      </c>
      <c r="U13" s="24">
        <f t="shared" si="0"/>
        <v>0</v>
      </c>
      <c r="V13" s="23">
        <f t="shared" si="0"/>
        <v>1</v>
      </c>
      <c r="W13" s="24">
        <f t="shared" si="0"/>
        <v>2040000</v>
      </c>
      <c r="X13" s="23">
        <f t="shared" si="0"/>
        <v>6</v>
      </c>
      <c r="Y13" s="25">
        <f t="shared" si="0"/>
        <v>174941149</v>
      </c>
    </row>
    <row r="14" spans="2:25" ht="24.75" customHeight="1" x14ac:dyDescent="0.3">
      <c r="B14" s="38"/>
      <c r="C14" s="99"/>
      <c r="D14" s="99"/>
      <c r="E14" s="99"/>
      <c r="F14" s="39"/>
      <c r="G14" s="40"/>
      <c r="H14" s="39"/>
      <c r="I14" s="40"/>
      <c r="J14" s="39"/>
      <c r="K14" s="40"/>
      <c r="L14" s="39"/>
      <c r="M14" s="40"/>
      <c r="N14" s="39"/>
      <c r="O14" s="40"/>
      <c r="P14" s="39"/>
      <c r="Q14" s="40"/>
      <c r="R14" s="39"/>
      <c r="S14" s="40"/>
      <c r="T14" s="39"/>
      <c r="U14" s="40"/>
      <c r="V14" s="39"/>
      <c r="W14" s="40"/>
      <c r="X14" s="39"/>
      <c r="Y14" s="40"/>
    </row>
    <row r="15" spans="2:25" ht="15.5" x14ac:dyDescent="0.35">
      <c r="B15" s="1"/>
      <c r="C15" s="15"/>
      <c r="E15" s="73"/>
      <c r="G15" s="5"/>
      <c r="I15" s="5"/>
      <c r="K15" s="5"/>
      <c r="L15" s="2"/>
      <c r="M15" s="18"/>
      <c r="N15" s="2"/>
      <c r="O15" s="18"/>
      <c r="P15" s="2"/>
      <c r="Q15" s="18"/>
      <c r="R15" s="2"/>
      <c r="S15" s="18"/>
      <c r="T15" s="2"/>
      <c r="U15" s="18"/>
      <c r="V15" s="2"/>
      <c r="W15" s="18"/>
      <c r="X15" s="2"/>
      <c r="Y15" s="18"/>
    </row>
  </sheetData>
  <mergeCells count="18">
    <mergeCell ref="X2:Y2"/>
    <mergeCell ref="X7:Y7"/>
    <mergeCell ref="R9:S9"/>
    <mergeCell ref="T9:U9"/>
    <mergeCell ref="V9:W9"/>
    <mergeCell ref="X9:Y9"/>
    <mergeCell ref="B4:Y4"/>
    <mergeCell ref="B8:B10"/>
    <mergeCell ref="F9:G9"/>
    <mergeCell ref="H9:I9"/>
    <mergeCell ref="J9:K9"/>
    <mergeCell ref="L9:M9"/>
    <mergeCell ref="F8:Y8"/>
    <mergeCell ref="N9:O9"/>
    <mergeCell ref="P9:Q9"/>
    <mergeCell ref="C14:E14"/>
    <mergeCell ref="D8:E9"/>
    <mergeCell ref="C8:C10"/>
  </mergeCells>
  <printOptions horizontalCentered="1"/>
  <pageMargins left="0" right="0" top="0.59055118110236227" bottom="0.19685039370078741" header="0" footer="0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U28"/>
  <sheetViews>
    <sheetView tabSelected="1" view="pageBreakPreview" topLeftCell="A4" zoomScale="70" zoomScaleNormal="70" zoomScaleSheetLayoutView="70" workbookViewId="0">
      <selection activeCell="K4" sqref="K1:M1048576"/>
    </sheetView>
  </sheetViews>
  <sheetFormatPr defaultColWidth="9.1796875" defaultRowHeight="14" x14ac:dyDescent="0.3"/>
  <cols>
    <col min="1" max="1" width="0.81640625" style="5" customWidth="1"/>
    <col min="2" max="2" width="4.7265625" style="5" customWidth="1"/>
    <col min="3" max="3" width="18" style="5" customWidth="1"/>
    <col min="4" max="5" width="20.1796875" style="5" customWidth="1"/>
    <col min="6" max="6" width="20.453125" style="5" bestFit="1" customWidth="1"/>
    <col min="7" max="8" width="18.81640625" style="5" customWidth="1"/>
    <col min="9" max="10" width="18.1796875" style="5" customWidth="1"/>
    <col min="11" max="12" width="18.1796875" style="74" hidden="1" customWidth="1"/>
    <col min="13" max="13" width="18.1796875" style="5" hidden="1" customWidth="1"/>
    <col min="14" max="14" width="19.26953125" style="5" customWidth="1"/>
    <col min="15" max="16" width="15.453125" style="5" customWidth="1"/>
    <col min="17" max="17" width="24.453125" style="5" customWidth="1"/>
    <col min="18" max="18" width="12.26953125" style="5" customWidth="1"/>
    <col min="19" max="19" width="34.7265625" style="5" customWidth="1"/>
    <col min="20" max="20" width="14.81640625" style="5" customWidth="1"/>
    <col min="21" max="21" width="26.26953125" style="7" customWidth="1"/>
    <col min="22" max="22" width="0.81640625" style="5" customWidth="1"/>
    <col min="23" max="16384" width="9.1796875" style="5"/>
  </cols>
  <sheetData>
    <row r="2" spans="2:21" ht="14.5" x14ac:dyDescent="0.3">
      <c r="U2" s="28" t="s">
        <v>44</v>
      </c>
    </row>
    <row r="3" spans="2:21" ht="36.75" customHeight="1" x14ac:dyDescent="0.35">
      <c r="B3" s="115" t="s">
        <v>68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2:21" ht="15.5" x14ac:dyDescent="0.35">
      <c r="B4" s="29"/>
      <c r="C4" s="29"/>
      <c r="D4" s="29"/>
      <c r="E4" s="29"/>
      <c r="F4" s="29"/>
      <c r="G4" s="29"/>
      <c r="H4" s="29"/>
      <c r="I4" s="29"/>
      <c r="J4" s="29"/>
      <c r="K4" s="75"/>
      <c r="L4" s="75"/>
      <c r="M4" s="29"/>
      <c r="N4" s="29"/>
      <c r="O4" s="29"/>
      <c r="P4" s="29"/>
      <c r="Q4" s="29"/>
      <c r="R4" s="29"/>
      <c r="S4" s="29"/>
      <c r="T4" s="29"/>
      <c r="U4" s="29"/>
    </row>
    <row r="5" spans="2:21" ht="15.5" x14ac:dyDescent="0.35">
      <c r="B5" s="29"/>
      <c r="C5" s="29"/>
      <c r="D5" s="29"/>
      <c r="E5" s="29"/>
      <c r="F5" s="29"/>
      <c r="G5" s="29"/>
      <c r="H5" s="29"/>
      <c r="I5" s="29"/>
      <c r="J5" s="29"/>
      <c r="K5" s="75"/>
      <c r="L5" s="75"/>
      <c r="M5" s="29"/>
      <c r="N5" s="29"/>
      <c r="O5" s="29"/>
      <c r="P5" s="29"/>
      <c r="Q5" s="29"/>
      <c r="R5" s="29"/>
      <c r="S5" s="29"/>
      <c r="T5" s="29"/>
      <c r="U5" s="29"/>
    </row>
    <row r="6" spans="2:21" ht="29.25" customHeight="1" thickBot="1" x14ac:dyDescent="0.35">
      <c r="T6" s="107" t="s">
        <v>43</v>
      </c>
      <c r="U6" s="107"/>
    </row>
    <row r="7" spans="2:21" ht="70.5" customHeight="1" thickBot="1" x14ac:dyDescent="0.35">
      <c r="B7" s="14" t="s">
        <v>0</v>
      </c>
      <c r="C7" s="13" t="s">
        <v>22</v>
      </c>
      <c r="D7" s="13" t="s">
        <v>47</v>
      </c>
      <c r="E7" s="8" t="s">
        <v>10</v>
      </c>
      <c r="F7" s="8" t="s">
        <v>14</v>
      </c>
      <c r="G7" s="8" t="s">
        <v>11</v>
      </c>
      <c r="H7" s="8" t="s">
        <v>114</v>
      </c>
      <c r="I7" s="8" t="s">
        <v>12</v>
      </c>
      <c r="J7" s="8" t="s">
        <v>115</v>
      </c>
      <c r="K7" s="76" t="s">
        <v>117</v>
      </c>
      <c r="L7" s="76"/>
      <c r="M7" s="8" t="s">
        <v>118</v>
      </c>
      <c r="N7" s="8" t="s">
        <v>13</v>
      </c>
      <c r="O7" s="8" t="s">
        <v>15</v>
      </c>
      <c r="P7" s="8" t="s">
        <v>48</v>
      </c>
      <c r="Q7" s="8" t="s">
        <v>21</v>
      </c>
      <c r="R7" s="8" t="s">
        <v>16</v>
      </c>
      <c r="S7" s="8" t="s">
        <v>45</v>
      </c>
      <c r="T7" s="8" t="s">
        <v>20</v>
      </c>
      <c r="U7" s="9" t="s">
        <v>25</v>
      </c>
    </row>
    <row r="8" spans="2:21" ht="33.75" customHeight="1" x14ac:dyDescent="0.3">
      <c r="B8" s="11">
        <v>1</v>
      </c>
      <c r="C8" s="55" t="s">
        <v>49</v>
      </c>
      <c r="D8" s="54" t="s">
        <v>39</v>
      </c>
      <c r="E8" s="54" t="s">
        <v>78</v>
      </c>
      <c r="F8" s="55">
        <v>306019642</v>
      </c>
      <c r="G8" s="58">
        <v>994853</v>
      </c>
      <c r="H8" s="60">
        <v>45275</v>
      </c>
      <c r="I8" s="60">
        <v>44938</v>
      </c>
      <c r="J8" s="60">
        <v>44958</v>
      </c>
      <c r="K8" s="77"/>
      <c r="L8" s="77"/>
      <c r="M8" s="60"/>
      <c r="N8" s="62">
        <v>17774424</v>
      </c>
      <c r="O8" s="54" t="s">
        <v>56</v>
      </c>
      <c r="P8" s="62">
        <v>17774424</v>
      </c>
      <c r="Q8" s="58" t="s">
        <v>80</v>
      </c>
      <c r="R8" s="54" t="s">
        <v>57</v>
      </c>
      <c r="S8" s="55" t="s">
        <v>58</v>
      </c>
      <c r="T8" s="55" t="s">
        <v>61</v>
      </c>
      <c r="U8" s="54" t="s">
        <v>24</v>
      </c>
    </row>
    <row r="9" spans="2:21" ht="33.75" customHeight="1" x14ac:dyDescent="0.3">
      <c r="B9" s="10">
        <v>2</v>
      </c>
      <c r="C9" s="55" t="s">
        <v>49</v>
      </c>
      <c r="D9" s="54" t="s">
        <v>39</v>
      </c>
      <c r="E9" s="54" t="s">
        <v>53</v>
      </c>
      <c r="F9" s="54">
        <v>305109680</v>
      </c>
      <c r="G9" s="54" t="s">
        <v>102</v>
      </c>
      <c r="H9" s="60">
        <v>44946</v>
      </c>
      <c r="I9" s="61">
        <v>44938</v>
      </c>
      <c r="J9" s="61" t="s">
        <v>116</v>
      </c>
      <c r="K9" s="78"/>
      <c r="L9" s="78"/>
      <c r="M9" s="61"/>
      <c r="N9" s="62">
        <v>16391160</v>
      </c>
      <c r="O9" s="54" t="s">
        <v>56</v>
      </c>
      <c r="P9" s="62">
        <v>16391160</v>
      </c>
      <c r="Q9" s="54" t="s">
        <v>103</v>
      </c>
      <c r="R9" s="55" t="s">
        <v>9</v>
      </c>
      <c r="S9" s="55" t="s">
        <v>58</v>
      </c>
      <c r="T9" s="54" t="s">
        <v>61</v>
      </c>
      <c r="U9" s="55" t="s">
        <v>63</v>
      </c>
    </row>
    <row r="10" spans="2:21" ht="39" x14ac:dyDescent="0.3">
      <c r="B10" s="11">
        <v>3</v>
      </c>
      <c r="C10" s="55" t="s">
        <v>49</v>
      </c>
      <c r="D10" s="54" t="s">
        <v>39</v>
      </c>
      <c r="E10" s="54" t="s">
        <v>83</v>
      </c>
      <c r="F10" s="55">
        <v>205666530</v>
      </c>
      <c r="G10" s="58">
        <v>1007215</v>
      </c>
      <c r="H10" s="60">
        <v>44943</v>
      </c>
      <c r="I10" s="60">
        <v>44946</v>
      </c>
      <c r="J10" s="60">
        <v>44984</v>
      </c>
      <c r="K10" s="77"/>
      <c r="L10" s="77"/>
      <c r="M10" s="60"/>
      <c r="N10" s="62">
        <v>4990000</v>
      </c>
      <c r="O10" s="54" t="s">
        <v>56</v>
      </c>
      <c r="P10" s="62">
        <v>4990000</v>
      </c>
      <c r="Q10" s="58" t="s">
        <v>82</v>
      </c>
      <c r="R10" s="54" t="s">
        <v>57</v>
      </c>
      <c r="S10" s="55" t="s">
        <v>58</v>
      </c>
      <c r="T10" s="55" t="s">
        <v>61</v>
      </c>
      <c r="U10" s="54" t="s">
        <v>24</v>
      </c>
    </row>
    <row r="11" spans="2:21" ht="65" x14ac:dyDescent="0.3">
      <c r="B11" s="11">
        <v>4</v>
      </c>
      <c r="C11" s="55" t="s">
        <v>49</v>
      </c>
      <c r="D11" s="54" t="s">
        <v>39</v>
      </c>
      <c r="E11" s="54" t="s">
        <v>95</v>
      </c>
      <c r="F11" s="55">
        <v>205613819</v>
      </c>
      <c r="G11" s="58" t="s">
        <v>96</v>
      </c>
      <c r="H11" s="60">
        <v>44952</v>
      </c>
      <c r="I11" s="61">
        <v>44952</v>
      </c>
      <c r="J11" s="61">
        <v>44963</v>
      </c>
      <c r="K11" s="78"/>
      <c r="L11" s="78"/>
      <c r="M11" s="61"/>
      <c r="N11" s="62">
        <v>1848000</v>
      </c>
      <c r="O11" s="54" t="s">
        <v>56</v>
      </c>
      <c r="P11" s="62">
        <v>1848000</v>
      </c>
      <c r="Q11" s="58" t="s">
        <v>97</v>
      </c>
      <c r="R11" s="55" t="s">
        <v>9</v>
      </c>
      <c r="S11" s="55" t="s">
        <v>58</v>
      </c>
      <c r="T11" s="54" t="s">
        <v>61</v>
      </c>
      <c r="U11" s="55" t="s">
        <v>63</v>
      </c>
    </row>
    <row r="12" spans="2:21" ht="26" x14ac:dyDescent="0.3">
      <c r="B12" s="10">
        <v>5</v>
      </c>
      <c r="C12" s="55" t="s">
        <v>49</v>
      </c>
      <c r="D12" s="54" t="s">
        <v>39</v>
      </c>
      <c r="E12" s="54" t="s">
        <v>77</v>
      </c>
      <c r="F12" s="55">
        <v>306443504</v>
      </c>
      <c r="G12" s="58">
        <v>1024923</v>
      </c>
      <c r="H12" s="60">
        <v>44951</v>
      </c>
      <c r="I12" s="60">
        <v>44956</v>
      </c>
      <c r="J12" s="60">
        <v>44959</v>
      </c>
      <c r="K12" s="77">
        <v>30</v>
      </c>
      <c r="L12" s="77">
        <f>NETWORKDAYS.INTL(H12,J12)</f>
        <v>7</v>
      </c>
      <c r="M12" s="55">
        <f>NETWORKDAYS.INTL(H12,I12)</f>
        <v>4</v>
      </c>
      <c r="N12" s="62">
        <v>2331000</v>
      </c>
      <c r="O12" s="54" t="s">
        <v>56</v>
      </c>
      <c r="P12" s="62">
        <v>2331000</v>
      </c>
      <c r="Q12" s="58" t="s">
        <v>81</v>
      </c>
      <c r="R12" s="54" t="s">
        <v>57</v>
      </c>
      <c r="S12" s="55" t="s">
        <v>58</v>
      </c>
      <c r="T12" s="55" t="s">
        <v>61</v>
      </c>
      <c r="U12" s="54" t="s">
        <v>24</v>
      </c>
    </row>
    <row r="13" spans="2:21" ht="52" x14ac:dyDescent="0.3">
      <c r="B13" s="11">
        <v>6</v>
      </c>
      <c r="C13" s="55" t="s">
        <v>49</v>
      </c>
      <c r="D13" s="54" t="s">
        <v>39</v>
      </c>
      <c r="E13" s="54" t="s">
        <v>54</v>
      </c>
      <c r="F13" s="55">
        <v>200524845</v>
      </c>
      <c r="G13" s="54" t="s">
        <v>88</v>
      </c>
      <c r="H13" s="60"/>
      <c r="I13" s="61">
        <v>44965</v>
      </c>
      <c r="J13" s="61" t="s">
        <v>116</v>
      </c>
      <c r="K13" s="78"/>
      <c r="L13" s="77"/>
      <c r="M13" s="55"/>
      <c r="N13" s="62">
        <v>50000000</v>
      </c>
      <c r="O13" s="54" t="s">
        <v>56</v>
      </c>
      <c r="P13" s="62">
        <v>50000000</v>
      </c>
      <c r="Q13" s="54" t="s">
        <v>91</v>
      </c>
      <c r="R13" s="55" t="s">
        <v>9</v>
      </c>
      <c r="S13" s="55" t="s">
        <v>58</v>
      </c>
      <c r="T13" s="54" t="s">
        <v>61</v>
      </c>
      <c r="U13" s="55" t="s">
        <v>63</v>
      </c>
    </row>
    <row r="14" spans="2:21" ht="26" x14ac:dyDescent="0.3">
      <c r="B14" s="11">
        <v>7</v>
      </c>
      <c r="C14" s="55" t="s">
        <v>49</v>
      </c>
      <c r="D14" s="54" t="s">
        <v>39</v>
      </c>
      <c r="E14" s="54" t="s">
        <v>50</v>
      </c>
      <c r="F14" s="55">
        <v>305304534</v>
      </c>
      <c r="G14" s="58">
        <v>1077174</v>
      </c>
      <c r="H14" s="60">
        <v>44999</v>
      </c>
      <c r="I14" s="60">
        <v>45007</v>
      </c>
      <c r="J14" s="60">
        <v>45001</v>
      </c>
      <c r="K14" s="77">
        <v>10</v>
      </c>
      <c r="L14" s="77">
        <f t="shared" ref="L14:L28" si="0">NETWORKDAYS.INTL(H14,J14)</f>
        <v>3</v>
      </c>
      <c r="M14" s="55">
        <f>NETWORKDAYS.INTL(H14,I14)</f>
        <v>7</v>
      </c>
      <c r="N14" s="62">
        <v>19200001</v>
      </c>
      <c r="O14" s="54" t="s">
        <v>56</v>
      </c>
      <c r="P14" s="62">
        <v>19200001</v>
      </c>
      <c r="Q14" s="58" t="s">
        <v>75</v>
      </c>
      <c r="R14" s="54" t="s">
        <v>57</v>
      </c>
      <c r="S14" s="55" t="s">
        <v>58</v>
      </c>
      <c r="T14" s="55" t="s">
        <v>61</v>
      </c>
      <c r="U14" s="54" t="s">
        <v>24</v>
      </c>
    </row>
    <row r="15" spans="2:21" ht="26" x14ac:dyDescent="0.3">
      <c r="B15" s="10">
        <v>8</v>
      </c>
      <c r="C15" s="55" t="s">
        <v>49</v>
      </c>
      <c r="D15" s="54" t="s">
        <v>39</v>
      </c>
      <c r="E15" s="54" t="s">
        <v>51</v>
      </c>
      <c r="F15" s="55">
        <v>305077217</v>
      </c>
      <c r="G15" s="58">
        <v>1083687</v>
      </c>
      <c r="H15" s="60">
        <v>44975</v>
      </c>
      <c r="I15" s="60">
        <v>44981</v>
      </c>
      <c r="J15" s="60">
        <v>44988</v>
      </c>
      <c r="K15" s="77">
        <v>1</v>
      </c>
      <c r="L15" s="77">
        <f t="shared" si="0"/>
        <v>10</v>
      </c>
      <c r="M15" s="55">
        <f>NETWORKDAYS.INTL(H15,I15)</f>
        <v>5</v>
      </c>
      <c r="N15" s="62">
        <v>3000000</v>
      </c>
      <c r="O15" s="54" t="s">
        <v>56</v>
      </c>
      <c r="P15" s="62">
        <v>3000000</v>
      </c>
      <c r="Q15" s="58" t="s">
        <v>79</v>
      </c>
      <c r="R15" s="54" t="s">
        <v>57</v>
      </c>
      <c r="S15" s="55" t="s">
        <v>58</v>
      </c>
      <c r="T15" s="55" t="s">
        <v>61</v>
      </c>
      <c r="U15" s="54" t="s">
        <v>24</v>
      </c>
    </row>
    <row r="16" spans="2:21" ht="52" x14ac:dyDescent="0.3">
      <c r="B16" s="11">
        <v>9</v>
      </c>
      <c r="C16" s="55" t="s">
        <v>49</v>
      </c>
      <c r="D16" s="54" t="s">
        <v>39</v>
      </c>
      <c r="E16" s="54" t="s">
        <v>92</v>
      </c>
      <c r="F16" s="55">
        <v>202970267</v>
      </c>
      <c r="G16" s="58" t="s">
        <v>94</v>
      </c>
      <c r="H16" s="60">
        <v>44980</v>
      </c>
      <c r="I16" s="61">
        <v>44984</v>
      </c>
      <c r="J16" s="61" t="s">
        <v>116</v>
      </c>
      <c r="K16" s="78">
        <v>10</v>
      </c>
      <c r="L16" s="77"/>
      <c r="M16" s="55">
        <f>NETWORKDAYS.INTL(H16,I16)</f>
        <v>3</v>
      </c>
      <c r="N16" s="62">
        <v>13524000</v>
      </c>
      <c r="O16" s="54" t="s">
        <v>56</v>
      </c>
      <c r="P16" s="62">
        <v>13524000</v>
      </c>
      <c r="Q16" s="58" t="s">
        <v>93</v>
      </c>
      <c r="R16" s="55" t="s">
        <v>9</v>
      </c>
      <c r="S16" s="55" t="s">
        <v>58</v>
      </c>
      <c r="T16" s="54" t="s">
        <v>61</v>
      </c>
      <c r="U16" s="55" t="s">
        <v>63</v>
      </c>
    </row>
    <row r="17" spans="2:21" ht="52" x14ac:dyDescent="0.3">
      <c r="B17" s="11">
        <v>10</v>
      </c>
      <c r="C17" s="55" t="s">
        <v>49</v>
      </c>
      <c r="D17" s="54" t="s">
        <v>39</v>
      </c>
      <c r="E17" s="54" t="s">
        <v>78</v>
      </c>
      <c r="F17" s="54">
        <v>306019642</v>
      </c>
      <c r="G17" s="54" t="s">
        <v>104</v>
      </c>
      <c r="H17" s="60"/>
      <c r="I17" s="61">
        <v>44986</v>
      </c>
      <c r="J17" s="61" t="s">
        <v>116</v>
      </c>
      <c r="K17" s="78"/>
      <c r="L17" s="77"/>
      <c r="M17" s="55"/>
      <c r="N17" s="62">
        <v>538272000</v>
      </c>
      <c r="O17" s="54" t="s">
        <v>56</v>
      </c>
      <c r="P17" s="62">
        <v>538272000</v>
      </c>
      <c r="Q17" s="54" t="s">
        <v>105</v>
      </c>
      <c r="R17" s="55" t="s">
        <v>106</v>
      </c>
      <c r="S17" s="55" t="s">
        <v>60</v>
      </c>
      <c r="T17" s="54" t="s">
        <v>61</v>
      </c>
      <c r="U17" s="54" t="s">
        <v>24</v>
      </c>
    </row>
    <row r="18" spans="2:21" ht="39" x14ac:dyDescent="0.3">
      <c r="B18" s="10">
        <v>11</v>
      </c>
      <c r="C18" s="55" t="s">
        <v>49</v>
      </c>
      <c r="D18" s="54" t="s">
        <v>39</v>
      </c>
      <c r="E18" s="54" t="s">
        <v>69</v>
      </c>
      <c r="F18" s="56">
        <v>302619911</v>
      </c>
      <c r="G18" s="59">
        <v>1098780</v>
      </c>
      <c r="H18" s="60">
        <v>44979</v>
      </c>
      <c r="I18" s="60">
        <v>44987</v>
      </c>
      <c r="J18" s="60">
        <v>44994</v>
      </c>
      <c r="K18" s="77">
        <v>1</v>
      </c>
      <c r="L18" s="77">
        <f t="shared" si="0"/>
        <v>12</v>
      </c>
      <c r="M18" s="55">
        <f>NETWORKDAYS.INTL(H18,I18)</f>
        <v>7</v>
      </c>
      <c r="N18" s="62">
        <v>9000000</v>
      </c>
      <c r="O18" s="54" t="s">
        <v>56</v>
      </c>
      <c r="P18" s="62">
        <v>9000000</v>
      </c>
      <c r="Q18" s="58" t="s">
        <v>84</v>
      </c>
      <c r="R18" s="54" t="s">
        <v>57</v>
      </c>
      <c r="S18" s="55" t="s">
        <v>58</v>
      </c>
      <c r="T18" s="55" t="s">
        <v>61</v>
      </c>
      <c r="U18" s="54" t="s">
        <v>24</v>
      </c>
    </row>
    <row r="19" spans="2:21" ht="52" x14ac:dyDescent="0.3">
      <c r="B19" s="11">
        <v>12</v>
      </c>
      <c r="C19" s="55" t="s">
        <v>49</v>
      </c>
      <c r="D19" s="54" t="s">
        <v>39</v>
      </c>
      <c r="E19" s="54" t="s">
        <v>107</v>
      </c>
      <c r="F19" s="70">
        <v>300988416</v>
      </c>
      <c r="G19" s="72">
        <v>227359</v>
      </c>
      <c r="H19" s="60"/>
      <c r="I19" s="61">
        <v>44987</v>
      </c>
      <c r="J19" s="61" t="s">
        <v>116</v>
      </c>
      <c r="K19" s="78"/>
      <c r="L19" s="77"/>
      <c r="M19" s="55"/>
      <c r="N19" s="62">
        <v>53570720</v>
      </c>
      <c r="O19" s="54" t="s">
        <v>56</v>
      </c>
      <c r="P19" s="62">
        <v>53570720</v>
      </c>
      <c r="Q19" s="58" t="s">
        <v>108</v>
      </c>
      <c r="R19" s="55" t="s">
        <v>106</v>
      </c>
      <c r="S19" s="55" t="s">
        <v>60</v>
      </c>
      <c r="T19" s="54" t="s">
        <v>61</v>
      </c>
      <c r="U19" s="54" t="s">
        <v>24</v>
      </c>
    </row>
    <row r="20" spans="2:21" ht="39" x14ac:dyDescent="0.3">
      <c r="B20" s="11">
        <v>13</v>
      </c>
      <c r="C20" s="55" t="s">
        <v>49</v>
      </c>
      <c r="D20" s="54" t="s">
        <v>39</v>
      </c>
      <c r="E20" s="54" t="s">
        <v>110</v>
      </c>
      <c r="F20" s="55">
        <v>308605861</v>
      </c>
      <c r="G20" s="58">
        <v>157295</v>
      </c>
      <c r="H20" s="60">
        <v>44943</v>
      </c>
      <c r="I20" s="61">
        <v>44955</v>
      </c>
      <c r="J20" s="61">
        <v>44971</v>
      </c>
      <c r="K20" s="78">
        <v>5</v>
      </c>
      <c r="L20" s="77">
        <f t="shared" si="0"/>
        <v>21</v>
      </c>
      <c r="M20" s="55">
        <f>NETWORKDAYS.INTL(H20,I20)</f>
        <v>9</v>
      </c>
      <c r="N20" s="62">
        <v>4080000</v>
      </c>
      <c r="O20" s="54" t="s">
        <v>56</v>
      </c>
      <c r="P20" s="62">
        <v>4080000</v>
      </c>
      <c r="Q20" s="58" t="s">
        <v>111</v>
      </c>
      <c r="R20" s="55" t="s">
        <v>109</v>
      </c>
      <c r="S20" s="55" t="s">
        <v>59</v>
      </c>
      <c r="T20" s="54" t="s">
        <v>62</v>
      </c>
      <c r="U20" s="54" t="s">
        <v>24</v>
      </c>
    </row>
    <row r="21" spans="2:21" ht="66" customHeight="1" x14ac:dyDescent="0.3">
      <c r="B21" s="10">
        <v>14</v>
      </c>
      <c r="C21" s="55" t="s">
        <v>49</v>
      </c>
      <c r="D21" s="54" t="s">
        <v>39</v>
      </c>
      <c r="E21" s="54" t="s">
        <v>74</v>
      </c>
      <c r="F21" s="55"/>
      <c r="G21" s="58">
        <v>1105593</v>
      </c>
      <c r="H21" s="60">
        <v>44984</v>
      </c>
      <c r="I21" s="60">
        <v>44989</v>
      </c>
      <c r="J21" s="60">
        <v>45001</v>
      </c>
      <c r="K21" s="77">
        <v>10</v>
      </c>
      <c r="L21" s="77">
        <f t="shared" si="0"/>
        <v>14</v>
      </c>
      <c r="M21" s="55">
        <f>NETWORKDAYS.INTL(H21,I21)</f>
        <v>5</v>
      </c>
      <c r="N21" s="62">
        <v>3900000</v>
      </c>
      <c r="O21" s="54" t="s">
        <v>56</v>
      </c>
      <c r="P21" s="62">
        <v>3900000</v>
      </c>
      <c r="Q21" s="55" t="s">
        <v>76</v>
      </c>
      <c r="R21" s="54" t="s">
        <v>57</v>
      </c>
      <c r="S21" s="55" t="s">
        <v>58</v>
      </c>
      <c r="T21" s="55" t="s">
        <v>62</v>
      </c>
      <c r="U21" s="54" t="s">
        <v>24</v>
      </c>
    </row>
    <row r="22" spans="2:21" ht="39" x14ac:dyDescent="0.3">
      <c r="B22" s="11">
        <v>15</v>
      </c>
      <c r="C22" s="55" t="s">
        <v>49</v>
      </c>
      <c r="D22" s="54" t="s">
        <v>39</v>
      </c>
      <c r="E22" s="54" t="s">
        <v>110</v>
      </c>
      <c r="F22" s="55">
        <v>308605861</v>
      </c>
      <c r="G22" s="58">
        <v>157276</v>
      </c>
      <c r="H22" s="60">
        <v>44943</v>
      </c>
      <c r="I22" s="61">
        <v>44955</v>
      </c>
      <c r="J22" s="61">
        <v>44971</v>
      </c>
      <c r="K22" s="78">
        <v>5</v>
      </c>
      <c r="L22" s="77">
        <f t="shared" si="0"/>
        <v>21</v>
      </c>
      <c r="M22" s="55">
        <f>NETWORKDAYS.INTL(H22,I22)</f>
        <v>9</v>
      </c>
      <c r="N22" s="62">
        <v>2040000</v>
      </c>
      <c r="O22" s="54" t="s">
        <v>56</v>
      </c>
      <c r="P22" s="62">
        <v>2040000</v>
      </c>
      <c r="Q22" s="58" t="s">
        <v>112</v>
      </c>
      <c r="R22" s="55" t="s">
        <v>109</v>
      </c>
      <c r="S22" s="55" t="s">
        <v>59</v>
      </c>
      <c r="T22" s="54" t="s">
        <v>62</v>
      </c>
      <c r="U22" s="54" t="s">
        <v>24</v>
      </c>
    </row>
    <row r="23" spans="2:21" ht="52" x14ac:dyDescent="0.3">
      <c r="B23" s="11">
        <v>16</v>
      </c>
      <c r="C23" s="55" t="s">
        <v>49</v>
      </c>
      <c r="D23" s="54" t="s">
        <v>39</v>
      </c>
      <c r="E23" s="54" t="s">
        <v>55</v>
      </c>
      <c r="F23" s="54">
        <v>303321294</v>
      </c>
      <c r="G23" s="54" t="s">
        <v>100</v>
      </c>
      <c r="H23" s="60"/>
      <c r="I23" s="61">
        <v>44994</v>
      </c>
      <c r="J23" s="61" t="s">
        <v>116</v>
      </c>
      <c r="K23" s="78"/>
      <c r="L23" s="77"/>
      <c r="M23" s="55"/>
      <c r="N23" s="62">
        <v>75624000</v>
      </c>
      <c r="O23" s="54" t="s">
        <v>56</v>
      </c>
      <c r="P23" s="62">
        <v>75624000</v>
      </c>
      <c r="Q23" s="54" t="s">
        <v>101</v>
      </c>
      <c r="R23" s="55" t="s">
        <v>9</v>
      </c>
      <c r="S23" s="55" t="s">
        <v>58</v>
      </c>
      <c r="T23" s="54" t="s">
        <v>61</v>
      </c>
      <c r="U23" s="55" t="s">
        <v>63</v>
      </c>
    </row>
    <row r="24" spans="2:21" ht="26" x14ac:dyDescent="0.3">
      <c r="B24" s="10">
        <v>17</v>
      </c>
      <c r="C24" s="55" t="s">
        <v>49</v>
      </c>
      <c r="D24" s="54" t="s">
        <v>39</v>
      </c>
      <c r="E24" s="54" t="s">
        <v>85</v>
      </c>
      <c r="F24" s="57">
        <v>309554862</v>
      </c>
      <c r="G24" s="71">
        <v>165787</v>
      </c>
      <c r="H24" s="60">
        <v>44984</v>
      </c>
      <c r="I24" s="60">
        <v>44998</v>
      </c>
      <c r="J24" s="60">
        <v>45015</v>
      </c>
      <c r="K24" s="77">
        <v>7</v>
      </c>
      <c r="L24" s="77">
        <f t="shared" si="0"/>
        <v>24</v>
      </c>
      <c r="M24" s="55">
        <f>NETWORKDAYS.INTL(H24,I24)</f>
        <v>11</v>
      </c>
      <c r="N24" s="62">
        <v>9504000</v>
      </c>
      <c r="O24" s="54" t="s">
        <v>56</v>
      </c>
      <c r="P24" s="62">
        <v>9504000</v>
      </c>
      <c r="Q24" s="63" t="s">
        <v>86</v>
      </c>
      <c r="R24" s="54" t="s">
        <v>87</v>
      </c>
      <c r="S24" s="55" t="s">
        <v>58</v>
      </c>
      <c r="T24" s="54" t="s">
        <v>62</v>
      </c>
      <c r="U24" s="54" t="s">
        <v>24</v>
      </c>
    </row>
    <row r="25" spans="2:21" ht="26" x14ac:dyDescent="0.3">
      <c r="B25" s="11">
        <v>18</v>
      </c>
      <c r="C25" s="55" t="s">
        <v>49</v>
      </c>
      <c r="D25" s="54" t="s">
        <v>39</v>
      </c>
      <c r="E25" s="54" t="s">
        <v>98</v>
      </c>
      <c r="F25" s="54">
        <v>200833833</v>
      </c>
      <c r="G25" s="54">
        <v>41</v>
      </c>
      <c r="H25" s="60"/>
      <c r="I25" s="61">
        <v>45000</v>
      </c>
      <c r="J25" s="61" t="s">
        <v>116</v>
      </c>
      <c r="K25" s="78"/>
      <c r="L25" s="77"/>
      <c r="M25" s="55"/>
      <c r="N25" s="62">
        <v>2040000</v>
      </c>
      <c r="O25" s="54" t="s">
        <v>56</v>
      </c>
      <c r="P25" s="62">
        <v>2040000</v>
      </c>
      <c r="Q25" s="54" t="s">
        <v>99</v>
      </c>
      <c r="R25" s="55" t="s">
        <v>9</v>
      </c>
      <c r="S25" s="55" t="s">
        <v>58</v>
      </c>
      <c r="T25" s="54" t="s">
        <v>61</v>
      </c>
      <c r="U25" s="55" t="s">
        <v>64</v>
      </c>
    </row>
    <row r="26" spans="2:21" ht="26" x14ac:dyDescent="0.3">
      <c r="B26" s="11">
        <v>19</v>
      </c>
      <c r="C26" s="55" t="s">
        <v>49</v>
      </c>
      <c r="D26" s="54" t="s">
        <v>39</v>
      </c>
      <c r="E26" s="54" t="s">
        <v>71</v>
      </c>
      <c r="F26" s="55" t="s">
        <v>72</v>
      </c>
      <c r="G26" s="58">
        <v>1151598</v>
      </c>
      <c r="H26" s="60"/>
      <c r="I26" s="60">
        <v>45010</v>
      </c>
      <c r="J26" s="60">
        <v>45027</v>
      </c>
      <c r="K26" s="77">
        <v>1</v>
      </c>
      <c r="L26" s="77"/>
      <c r="M26" s="55"/>
      <c r="N26" s="62">
        <v>11960000</v>
      </c>
      <c r="O26" s="54" t="s">
        <v>56</v>
      </c>
      <c r="P26" s="62">
        <v>11960000</v>
      </c>
      <c r="Q26" s="55" t="s">
        <v>73</v>
      </c>
      <c r="R26" s="54" t="s">
        <v>57</v>
      </c>
      <c r="S26" s="55" t="s">
        <v>58</v>
      </c>
      <c r="T26" s="55" t="s">
        <v>62</v>
      </c>
      <c r="U26" s="54" t="s">
        <v>24</v>
      </c>
    </row>
    <row r="27" spans="2:21" ht="39" x14ac:dyDescent="0.3">
      <c r="B27" s="10">
        <v>20</v>
      </c>
      <c r="C27" s="55" t="s">
        <v>49</v>
      </c>
      <c r="D27" s="54" t="s">
        <v>39</v>
      </c>
      <c r="E27" s="54" t="s">
        <v>52</v>
      </c>
      <c r="F27" s="55">
        <v>305684696</v>
      </c>
      <c r="G27" s="58" t="s">
        <v>90</v>
      </c>
      <c r="H27" s="60">
        <v>45010</v>
      </c>
      <c r="I27" s="61">
        <v>45010</v>
      </c>
      <c r="J27" s="61">
        <v>45014</v>
      </c>
      <c r="K27" s="78">
        <v>10</v>
      </c>
      <c r="L27" s="77">
        <f t="shared" si="0"/>
        <v>3</v>
      </c>
      <c r="M27" s="55">
        <f>NETWORKDAYS.INTL(H27,I27)</f>
        <v>0</v>
      </c>
      <c r="N27" s="69">
        <v>17553989.370000001</v>
      </c>
      <c r="O27" s="54" t="s">
        <v>56</v>
      </c>
      <c r="P27" s="69">
        <v>17553989.370000001</v>
      </c>
      <c r="Q27" s="58" t="s">
        <v>89</v>
      </c>
      <c r="R27" s="55" t="s">
        <v>9</v>
      </c>
      <c r="S27" s="55" t="s">
        <v>58</v>
      </c>
      <c r="T27" s="54" t="s">
        <v>61</v>
      </c>
      <c r="U27" s="55" t="s">
        <v>63</v>
      </c>
    </row>
    <row r="28" spans="2:21" ht="39" x14ac:dyDescent="0.3">
      <c r="B28" s="11">
        <v>21</v>
      </c>
      <c r="C28" s="55" t="s">
        <v>49</v>
      </c>
      <c r="D28" s="54" t="s">
        <v>39</v>
      </c>
      <c r="E28" s="54" t="s">
        <v>69</v>
      </c>
      <c r="F28" s="55">
        <v>302619911</v>
      </c>
      <c r="G28" s="58">
        <v>1169212</v>
      </c>
      <c r="H28" s="60">
        <v>45014</v>
      </c>
      <c r="I28" s="60">
        <v>45016</v>
      </c>
      <c r="J28" s="60">
        <v>45030</v>
      </c>
      <c r="K28" s="77">
        <v>5</v>
      </c>
      <c r="L28" s="77">
        <f t="shared" si="0"/>
        <v>13</v>
      </c>
      <c r="M28" s="55">
        <f>NETWORKDAYS.INTL(H28,I28)</f>
        <v>3</v>
      </c>
      <c r="N28" s="62">
        <v>2500000</v>
      </c>
      <c r="O28" s="54" t="s">
        <v>56</v>
      </c>
      <c r="P28" s="62">
        <v>2500000</v>
      </c>
      <c r="Q28" s="58" t="s">
        <v>70</v>
      </c>
      <c r="R28" s="54" t="s">
        <v>57</v>
      </c>
      <c r="S28" s="55" t="s">
        <v>58</v>
      </c>
      <c r="T28" s="54" t="s">
        <v>61</v>
      </c>
      <c r="U28" s="54" t="s">
        <v>24</v>
      </c>
    </row>
  </sheetData>
  <autoFilter ref="B7:U28" xr:uid="{00000000-0001-0000-0200-000000000000}"/>
  <mergeCells count="2">
    <mergeCell ref="B3:U3"/>
    <mergeCell ref="T6:U6"/>
  </mergeCells>
  <printOptions horizontalCentered="1"/>
  <pageMargins left="0" right="0" top="0.78740157480314965" bottom="0.19685039370078741" header="0" footer="0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1-илова</vt:lpstr>
      <vt:lpstr>2-илова</vt:lpstr>
      <vt:lpstr>3-илова</vt:lpstr>
      <vt:lpstr>'1-илова'!Область_печати</vt:lpstr>
      <vt:lpstr>'2-илова'!Область_печати</vt:lpstr>
      <vt:lpstr>'3-илова'!Область_печати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17A04_KBK_1</dc:creator>
  <cp:lastModifiedBy>Ibrokhim Isroilov</cp:lastModifiedBy>
  <cp:lastPrinted>2022-12-22T04:11:19Z</cp:lastPrinted>
  <dcterms:created xsi:type="dcterms:W3CDTF">2019-09-10T10:36:15Z</dcterms:created>
  <dcterms:modified xsi:type="dcterms:W3CDTF">2023-05-16T09:21:04Z</dcterms:modified>
</cp:coreProperties>
</file>